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0" yWindow="0" windowWidth="28800" windowHeight="17480" tabRatio="500"/>
  </bookViews>
  <sheets>
    <sheet name="2008 v 2013" sheetId="1" r:id="rId1"/>
  </sheets>
  <definedNames>
    <definedName name="_xlnm._FilterDatabase" localSheetId="0" hidden="1">'2008 v 2013'!$H$24:$J$28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8" i="1" l="1"/>
  <c r="J26" i="1"/>
  <c r="J25" i="1"/>
  <c r="J27" i="1"/>
  <c r="I27" i="1"/>
  <c r="J22" i="1"/>
  <c r="J21" i="1"/>
  <c r="I21" i="1"/>
  <c r="E13" i="1"/>
  <c r="H13" i="1"/>
  <c r="J13" i="1"/>
  <c r="E17" i="1"/>
  <c r="H17" i="1"/>
  <c r="J17" i="1"/>
  <c r="E14" i="1"/>
  <c r="H14" i="1"/>
  <c r="J14" i="1"/>
  <c r="E11" i="1"/>
  <c r="H11" i="1"/>
  <c r="J11" i="1"/>
  <c r="E16" i="1"/>
  <c r="H16" i="1"/>
  <c r="J16" i="1"/>
  <c r="E10" i="1"/>
  <c r="H10" i="1"/>
  <c r="J10" i="1"/>
  <c r="E6" i="1"/>
  <c r="H6" i="1"/>
  <c r="J6" i="1"/>
  <c r="E15" i="1"/>
  <c r="H15" i="1"/>
  <c r="J15" i="1"/>
  <c r="E7" i="1"/>
  <c r="H7" i="1"/>
  <c r="J7" i="1"/>
  <c r="E18" i="1"/>
  <c r="H18" i="1"/>
  <c r="J18" i="1"/>
  <c r="E5" i="1"/>
  <c r="H5" i="1"/>
  <c r="J5" i="1"/>
  <c r="E9" i="1"/>
  <c r="H9" i="1"/>
  <c r="J9" i="1"/>
  <c r="E8" i="1"/>
  <c r="H8" i="1"/>
  <c r="J8" i="1"/>
  <c r="E12" i="1"/>
  <c r="H12" i="1"/>
  <c r="J12" i="1"/>
  <c r="I12" i="1"/>
  <c r="I25" i="1"/>
  <c r="I26" i="1"/>
  <c r="I28" i="1"/>
  <c r="I22" i="1"/>
  <c r="I13" i="1"/>
  <c r="I17" i="1"/>
  <c r="I14" i="1"/>
  <c r="I11" i="1"/>
  <c r="I16" i="1"/>
  <c r="I10" i="1"/>
  <c r="I6" i="1"/>
  <c r="I15" i="1"/>
  <c r="I7" i="1"/>
  <c r="I18" i="1"/>
  <c r="I5" i="1"/>
  <c r="I9" i="1"/>
  <c r="I8" i="1"/>
</calcChain>
</file>

<file path=xl/sharedStrings.xml><?xml version="1.0" encoding="utf-8"?>
<sst xmlns="http://schemas.openxmlformats.org/spreadsheetml/2006/main" count="56" uniqueCount="48">
  <si>
    <t>Fixed charge p/MPAN/day</t>
  </si>
  <si>
    <t>Electricity North West</t>
  </si>
  <si>
    <t>Northern Powergrid Northeast</t>
  </si>
  <si>
    <t>Northern Powergrid Yorkshire</t>
  </si>
  <si>
    <t>SP Distribution</t>
  </si>
  <si>
    <t>SP Manweb</t>
  </si>
  <si>
    <t>SEPD</t>
  </si>
  <si>
    <t>SHEPD</t>
  </si>
  <si>
    <t>Eastern Power Networks</t>
  </si>
  <si>
    <t>London Power Networks</t>
  </si>
  <si>
    <t>South Eastern Power Networks</t>
  </si>
  <si>
    <t>WPD East Midlands</t>
  </si>
  <si>
    <t>WPD South Wales</t>
  </si>
  <si>
    <t>WPD South West</t>
  </si>
  <si>
    <t>WPD West Midlands</t>
  </si>
  <si>
    <t>ENWL</t>
  </si>
  <si>
    <t>NPG Northeast</t>
  </si>
  <si>
    <t>NPG Yorkshire</t>
  </si>
  <si>
    <t>SPEN SPD</t>
  </si>
  <si>
    <t>SPEN SPM</t>
  </si>
  <si>
    <t>SSEPD SEPD</t>
  </si>
  <si>
    <t>SSEPD SHEPD</t>
  </si>
  <si>
    <t>UKPN EPN</t>
  </si>
  <si>
    <t>UKPN LPN</t>
  </si>
  <si>
    <t>UKPN SPN</t>
  </si>
  <si>
    <t>WPD EastM</t>
  </si>
  <si>
    <t>WPD SWales</t>
  </si>
  <si>
    <t>WPD SWest</t>
  </si>
  <si>
    <t>WPD WestM</t>
  </si>
  <si>
    <t>October 2013</t>
  </si>
  <si>
    <t>October 2008</t>
  </si>
  <si>
    <t>October 2013 charging rates</t>
  </si>
  <si>
    <t>October 2008 charging rates</t>
  </si>
  <si>
    <t>Selected CPI components</t>
  </si>
  <si>
    <t>Consumer price indices</t>
  </si>
  <si>
    <t>Annual charge for 3,800 kWh</t>
  </si>
  <si>
    <t>Average 2008</t>
  </si>
  <si>
    <t>Name (2013)</t>
  </si>
  <si>
    <t xml:space="preserve"> Food, alcoholic beverages &amp; tobacco</t>
  </si>
  <si>
    <t xml:space="preserve"> Alcoholic beverages &amp; tobacco</t>
  </si>
  <si>
    <t xml:space="preserve"> Housing, water, electricity, gas &amp; other fuels</t>
  </si>
  <si>
    <t xml:space="preserve"> Electricity, gas &amp; miscellaneous energy</t>
  </si>
  <si>
    <t>Five-year increase</t>
  </si>
  <si>
    <t>Annualised increase</t>
  </si>
  <si>
    <t>Distribution network charges for distributing electricity to a standard domestic customer</t>
  </si>
  <si>
    <t>Unit rate p/kWh</t>
  </si>
  <si>
    <t>CPI all items</t>
  </si>
  <si>
    <t>RPI all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</si>
</sst>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\ _(???,???,??0.000_);[Red]\ \(???,???,??0.000\);;@"/>
    <numFmt numFmtId="165" formatCode="_-[$£-809]* #,##0_-;\-[$£-809]* #,##0_-;_-[$£-809]* &quot;-&quot;_-;_-@_-"/>
    <numFmt numFmtId="166" formatCode="_-* #,##0.000_-;\-* #,##0.000_-;_-* &quot;-&quot;??_-;_-@_-"/>
    <numFmt numFmtId="167" formatCode="_-* #,##0.0_-;\-* #,##0.0_-;_-* &quot;-&quot;??_-;_-@_-"/>
    <numFmt numFmtId="168" formatCode="0.0%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83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49" fontId="3" fillId="0" borderId="0" xfId="0" applyNumberFormat="1" applyFont="1" applyAlignment="1">
      <alignment horizontal="left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 wrapText="1"/>
    </xf>
    <xf numFmtId="164" fontId="0" fillId="3" borderId="0" xfId="0" applyNumberFormat="1" applyFill="1" applyAlignment="1">
      <alignment horizontal="left" vertical="center"/>
    </xf>
    <xf numFmtId="165" fontId="0" fillId="4" borderId="0" xfId="0" applyNumberFormat="1" applyFill="1" applyAlignment="1">
      <alignment horizontal="center" vertical="center"/>
    </xf>
    <xf numFmtId="43" fontId="0" fillId="3" borderId="0" xfId="1" applyFont="1" applyFill="1" applyAlignment="1">
      <alignment horizontal="center" vertical="center"/>
    </xf>
    <xf numFmtId="166" fontId="0" fillId="3" borderId="0" xfId="1" applyNumberFormat="1" applyFont="1" applyFill="1" applyAlignment="1">
      <alignment horizontal="center" vertical="center"/>
    </xf>
    <xf numFmtId="167" fontId="0" fillId="3" borderId="0" xfId="1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9" fontId="0" fillId="5" borderId="0" xfId="112" applyFont="1" applyFill="1"/>
    <xf numFmtId="49" fontId="4" fillId="2" borderId="0" xfId="0" quotePrefix="1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168" fontId="0" fillId="5" borderId="0" xfId="112" applyNumberFormat="1" applyFont="1" applyFill="1"/>
    <xf numFmtId="49" fontId="4" fillId="2" borderId="0" xfId="0" applyNumberFormat="1" applyFont="1" applyFill="1" applyAlignment="1">
      <alignment horizontal="center" vertical="center" wrapText="1"/>
    </xf>
  </cellXfs>
  <cellStyles count="183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Normal" xfId="0" builtinId="0"/>
    <cellStyle name="Percent" xfId="11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abSelected="1" workbookViewId="0">
      <selection activeCell="B23" sqref="B23"/>
    </sheetView>
  </sheetViews>
  <sheetFormatPr baseColWidth="10" defaultColWidth="10.6640625" defaultRowHeight="15" x14ac:dyDescent="0"/>
  <cols>
    <col min="1" max="1" width="15" customWidth="1"/>
    <col min="2" max="2" width="26.5" bestFit="1" customWidth="1"/>
    <col min="3" max="8" width="13.1640625" customWidth="1"/>
  </cols>
  <sheetData>
    <row r="1" spans="1:10" ht="19">
      <c r="A1" s="1" t="s">
        <v>44</v>
      </c>
    </row>
    <row r="3" spans="1:10" ht="19">
      <c r="A3" s="1"/>
      <c r="C3" s="14" t="s">
        <v>31</v>
      </c>
      <c r="D3" s="14"/>
      <c r="E3" s="14"/>
      <c r="F3" s="14" t="s">
        <v>32</v>
      </c>
      <c r="G3" s="14"/>
      <c r="H3" s="14"/>
    </row>
    <row r="4" spans="1:10" ht="28">
      <c r="B4" s="3" t="s">
        <v>37</v>
      </c>
      <c r="C4" s="2" t="s">
        <v>45</v>
      </c>
      <c r="D4" s="2" t="s">
        <v>0</v>
      </c>
      <c r="E4" s="2" t="s">
        <v>35</v>
      </c>
      <c r="F4" s="2" t="s">
        <v>45</v>
      </c>
      <c r="G4" s="2" t="s">
        <v>0</v>
      </c>
      <c r="H4" s="2" t="s">
        <v>35</v>
      </c>
      <c r="I4" s="2" t="s">
        <v>42</v>
      </c>
      <c r="J4" s="9" t="s">
        <v>43</v>
      </c>
    </row>
    <row r="5" spans="1:10">
      <c r="A5" s="3" t="s">
        <v>18</v>
      </c>
      <c r="B5" s="4" t="s">
        <v>4</v>
      </c>
      <c r="C5" s="7">
        <v>2.37</v>
      </c>
      <c r="D5" s="6">
        <v>4.47</v>
      </c>
      <c r="E5" s="5">
        <f>D5*3.65+C5*38</f>
        <v>106.3755</v>
      </c>
      <c r="F5" s="7">
        <v>1.64</v>
      </c>
      <c r="G5" s="6">
        <v>5.71</v>
      </c>
      <c r="H5" s="5">
        <f>G5*3.66+F5*38</f>
        <v>83.218599999999995</v>
      </c>
      <c r="I5" s="10">
        <f>E5/H5-1</f>
        <v>0.27826591651385635</v>
      </c>
      <c r="J5" s="13">
        <f>(E5/H5)^0.2-1</f>
        <v>5.0326303720732879E-2</v>
      </c>
    </row>
    <row r="6" spans="1:10">
      <c r="A6" s="3" t="s">
        <v>22</v>
      </c>
      <c r="B6" s="4" t="s">
        <v>8</v>
      </c>
      <c r="C6" s="7">
        <v>1.8029999999999999</v>
      </c>
      <c r="D6" s="6">
        <v>4.33</v>
      </c>
      <c r="E6" s="5">
        <f>D6*3.65+C6*38</f>
        <v>84.3185</v>
      </c>
      <c r="F6" s="7">
        <v>1.0880000000000001</v>
      </c>
      <c r="G6" s="6">
        <v>5.87</v>
      </c>
      <c r="H6" s="5">
        <f>G6*3.66+F6*38</f>
        <v>62.828200000000002</v>
      </c>
      <c r="I6" s="10">
        <f>E6/H6-1</f>
        <v>0.34204863421202569</v>
      </c>
      <c r="J6" s="13">
        <f>(E6/H6)^0.2-1</f>
        <v>6.0604952883482222E-2</v>
      </c>
    </row>
    <row r="7" spans="1:10">
      <c r="A7" s="3" t="s">
        <v>20</v>
      </c>
      <c r="B7" s="4" t="s">
        <v>6</v>
      </c>
      <c r="C7" s="7">
        <v>2.427</v>
      </c>
      <c r="D7" s="6">
        <v>2.64</v>
      </c>
      <c r="E7" s="5">
        <f>D7*3.65+C7*38</f>
        <v>101.86199999999999</v>
      </c>
      <c r="F7" s="7">
        <v>1.3089999999999999</v>
      </c>
      <c r="G7" s="6">
        <v>5.25</v>
      </c>
      <c r="H7" s="5">
        <f>G7*3.66+F7*38</f>
        <v>68.956999999999994</v>
      </c>
      <c r="I7" s="10">
        <f>E7/H7-1</f>
        <v>0.47718143190684059</v>
      </c>
      <c r="J7" s="13">
        <f>(E7/H7)^0.2-1</f>
        <v>8.1152029739695264E-2</v>
      </c>
    </row>
    <row r="8" spans="1:10">
      <c r="A8" s="3" t="s">
        <v>16</v>
      </c>
      <c r="B8" s="4" t="s">
        <v>2</v>
      </c>
      <c r="C8" s="7">
        <v>2.4670000000000001</v>
      </c>
      <c r="D8" s="6">
        <v>4.42</v>
      </c>
      <c r="E8" s="5">
        <f>D8*3.65+C8*38</f>
        <v>109.879</v>
      </c>
      <c r="F8" s="7">
        <v>1.0740000000000001</v>
      </c>
      <c r="G8" s="6">
        <v>8.577</v>
      </c>
      <c r="H8" s="5">
        <f>G8*3.66+F8*38</f>
        <v>72.203820000000007</v>
      </c>
      <c r="I8" s="10">
        <f>E8/H8-1</f>
        <v>0.52178929037272526</v>
      </c>
      <c r="J8" s="13">
        <f>(E8/H8)^0.2-1</f>
        <v>8.760427174903751E-2</v>
      </c>
    </row>
    <row r="9" spans="1:10">
      <c r="A9" s="3" t="s">
        <v>17</v>
      </c>
      <c r="B9" s="4" t="s">
        <v>3</v>
      </c>
      <c r="C9" s="7">
        <v>2.1</v>
      </c>
      <c r="D9" s="6">
        <v>4.49</v>
      </c>
      <c r="E9" s="5">
        <f>D9*3.65+C9*38</f>
        <v>96.188500000000005</v>
      </c>
      <c r="F9" s="7">
        <v>0.96299999999999997</v>
      </c>
      <c r="G9" s="6">
        <v>7.0469999999999997</v>
      </c>
      <c r="H9" s="5">
        <f>G9*3.66+F9*38</f>
        <v>62.386020000000002</v>
      </c>
      <c r="I9" s="10">
        <f>E9/H9-1</f>
        <v>0.54182780052325819</v>
      </c>
      <c r="J9" s="13">
        <f>(E9/H9)^0.2-1</f>
        <v>9.0453559384515714E-2</v>
      </c>
    </row>
    <row r="10" spans="1:10">
      <c r="A10" s="3" t="s">
        <v>23</v>
      </c>
      <c r="B10" s="4" t="s">
        <v>9</v>
      </c>
      <c r="C10" s="7">
        <v>2.0209999999999999</v>
      </c>
      <c r="D10" s="6">
        <v>3.95</v>
      </c>
      <c r="E10" s="5">
        <f>D10*3.65+C10*38</f>
        <v>91.215500000000006</v>
      </c>
      <c r="F10" s="7">
        <v>1.1890000000000001</v>
      </c>
      <c r="G10" s="6">
        <v>3.8</v>
      </c>
      <c r="H10" s="5">
        <f>G10*3.66+F10*38</f>
        <v>59.09</v>
      </c>
      <c r="I10" s="10">
        <f>E10/H10-1</f>
        <v>0.5436706718564901</v>
      </c>
      <c r="J10" s="13">
        <f>(E10/H10)^0.2-1</f>
        <v>9.0714108003290717E-2</v>
      </c>
    </row>
    <row r="11" spans="1:10">
      <c r="A11" s="3" t="s">
        <v>25</v>
      </c>
      <c r="B11" s="4" t="s">
        <v>11</v>
      </c>
      <c r="C11" s="7">
        <v>1.96</v>
      </c>
      <c r="D11" s="6">
        <v>3.98</v>
      </c>
      <c r="E11" s="5">
        <f>D11*3.65+C11*38</f>
        <v>89.007000000000005</v>
      </c>
      <c r="F11" s="7">
        <v>0.93</v>
      </c>
      <c r="G11" s="6">
        <v>6.03</v>
      </c>
      <c r="H11" s="5">
        <f>G11*3.66+F11*38</f>
        <v>57.409800000000004</v>
      </c>
      <c r="I11" s="10">
        <f>E11/H11-1</f>
        <v>0.55037990029576833</v>
      </c>
      <c r="J11" s="13">
        <f>(E11/H11)^0.2-1</f>
        <v>9.1660574259960992E-2</v>
      </c>
    </row>
    <row r="12" spans="1:10">
      <c r="A12" s="3" t="s">
        <v>15</v>
      </c>
      <c r="B12" s="4" t="s">
        <v>1</v>
      </c>
      <c r="C12" s="7">
        <v>2.887</v>
      </c>
      <c r="D12" s="6">
        <v>3.42</v>
      </c>
      <c r="E12" s="5">
        <f>D12*3.65+C12*38</f>
        <v>122.18900000000001</v>
      </c>
      <c r="F12" s="7">
        <v>1.34</v>
      </c>
      <c r="G12" s="6">
        <v>5.35</v>
      </c>
      <c r="H12" s="5">
        <f>G12*3.66+F12*38</f>
        <v>70.501000000000005</v>
      </c>
      <c r="I12" s="10">
        <f>E12/H12-1</f>
        <v>0.73315272123799669</v>
      </c>
      <c r="J12" s="13">
        <f>(E12/H12)^0.2-1</f>
        <v>0.11626515122338454</v>
      </c>
    </row>
    <row r="13" spans="1:10">
      <c r="A13" s="3" t="s">
        <v>28</v>
      </c>
      <c r="B13" s="4" t="s">
        <v>14</v>
      </c>
      <c r="C13" s="7">
        <v>2.1829999999999998</v>
      </c>
      <c r="D13" s="6">
        <v>4.82</v>
      </c>
      <c r="E13" s="5">
        <f>D13*3.65+C13*38</f>
        <v>100.547</v>
      </c>
      <c r="F13" s="7">
        <v>0.94</v>
      </c>
      <c r="G13" s="6">
        <v>5.88</v>
      </c>
      <c r="H13" s="5">
        <f>G13*3.66+F13*38</f>
        <v>57.2408</v>
      </c>
      <c r="I13" s="10">
        <f>E13/H13-1</f>
        <v>0.75656175315509211</v>
      </c>
      <c r="J13" s="13">
        <f>(E13/H13)^0.2-1</f>
        <v>0.11926438432304032</v>
      </c>
    </row>
    <row r="14" spans="1:10">
      <c r="A14" s="3" t="s">
        <v>26</v>
      </c>
      <c r="B14" s="4" t="s">
        <v>12</v>
      </c>
      <c r="C14" s="7">
        <v>3.355</v>
      </c>
      <c r="D14" s="6">
        <v>4.09</v>
      </c>
      <c r="E14" s="5">
        <f>D14*3.65+C14*38</f>
        <v>142.41849999999999</v>
      </c>
      <c r="F14" s="7">
        <v>2.13</v>
      </c>
      <c r="G14" s="6">
        <v>0</v>
      </c>
      <c r="H14" s="5">
        <f>G14*3.66+F14*38</f>
        <v>80.94</v>
      </c>
      <c r="I14" s="10">
        <f>E14/H14-1</f>
        <v>0.75955646157647649</v>
      </c>
      <c r="J14" s="13">
        <f>(E14/H14)^0.2-1</f>
        <v>0.11964576425531837</v>
      </c>
    </row>
    <row r="15" spans="1:10">
      <c r="A15" s="3" t="s">
        <v>21</v>
      </c>
      <c r="B15" s="4" t="s">
        <v>7</v>
      </c>
      <c r="C15" s="7">
        <v>4.0339999999999998</v>
      </c>
      <c r="D15" s="6">
        <v>6.72</v>
      </c>
      <c r="E15" s="5">
        <f>D15*3.65+C15*38</f>
        <v>177.82</v>
      </c>
      <c r="F15" s="7">
        <v>2.16</v>
      </c>
      <c r="G15" s="6">
        <v>5.18</v>
      </c>
      <c r="H15" s="5">
        <f>G15*3.66+F15*38</f>
        <v>101.03880000000001</v>
      </c>
      <c r="I15" s="10">
        <f>E15/H15-1</f>
        <v>0.75991797210576517</v>
      </c>
      <c r="J15" s="13">
        <f>(E15/H15)^0.2-1</f>
        <v>0.11969176794788705</v>
      </c>
    </row>
    <row r="16" spans="1:10">
      <c r="A16" s="3" t="s">
        <v>24</v>
      </c>
      <c r="B16" s="4" t="s">
        <v>10</v>
      </c>
      <c r="C16" s="7">
        <v>2.2759999999999998</v>
      </c>
      <c r="D16" s="6">
        <v>4.16</v>
      </c>
      <c r="E16" s="5">
        <f>D16*3.65+C16*38</f>
        <v>101.672</v>
      </c>
      <c r="F16" s="7">
        <v>0.79</v>
      </c>
      <c r="G16" s="6">
        <v>6</v>
      </c>
      <c r="H16" s="5">
        <f>G16*3.66+F16*38</f>
        <v>51.980000000000004</v>
      </c>
      <c r="I16" s="10">
        <f>E16/H16-1</f>
        <v>0.9559830704116965</v>
      </c>
      <c r="J16" s="13">
        <f>(E16/H16)^0.2-1</f>
        <v>0.1435970287106485</v>
      </c>
    </row>
    <row r="17" spans="1:10">
      <c r="A17" s="3" t="s">
        <v>27</v>
      </c>
      <c r="B17" s="4" t="s">
        <v>13</v>
      </c>
      <c r="C17" s="7">
        <v>3.3450000000000002</v>
      </c>
      <c r="D17" s="6">
        <v>4.2300000000000004</v>
      </c>
      <c r="E17" s="5">
        <f>D17*3.65+C17*38</f>
        <v>142.54950000000002</v>
      </c>
      <c r="F17" s="7">
        <v>1.91</v>
      </c>
      <c r="G17" s="6">
        <v>0</v>
      </c>
      <c r="H17" s="5">
        <f>G17*3.66+F17*38</f>
        <v>72.58</v>
      </c>
      <c r="I17" s="10">
        <f>E17/H17-1</f>
        <v>0.96403279140259057</v>
      </c>
      <c r="J17" s="13">
        <f>(E17/H17)^0.2-1</f>
        <v>0.14453676284006445</v>
      </c>
    </row>
    <row r="18" spans="1:10">
      <c r="A18" s="3" t="s">
        <v>19</v>
      </c>
      <c r="B18" s="4" t="s">
        <v>5</v>
      </c>
      <c r="C18" s="7">
        <v>3.5009999999999999</v>
      </c>
      <c r="D18" s="6">
        <v>3.52</v>
      </c>
      <c r="E18" s="5">
        <f>D18*3.65+C18*38</f>
        <v>145.88599999999997</v>
      </c>
      <c r="F18" s="7">
        <v>1.49</v>
      </c>
      <c r="G18" s="6">
        <v>3.63</v>
      </c>
      <c r="H18" s="5">
        <f>G18*3.66+F18*38</f>
        <v>69.905799999999999</v>
      </c>
      <c r="I18" s="10">
        <f>E18/H18-1</f>
        <v>1.0868940774585223</v>
      </c>
      <c r="J18" s="13">
        <f>(E18/H18)^0.2-1</f>
        <v>0.15851078542149133</v>
      </c>
    </row>
    <row r="20" spans="1:10" ht="28">
      <c r="B20" s="3" t="s">
        <v>34</v>
      </c>
      <c r="E20" s="11" t="s">
        <v>29</v>
      </c>
      <c r="H20" s="11" t="s">
        <v>30</v>
      </c>
      <c r="I20" s="12" t="s">
        <v>42</v>
      </c>
      <c r="J20" s="12" t="s">
        <v>43</v>
      </c>
    </row>
    <row r="21" spans="1:10">
      <c r="B21" s="4" t="s">
        <v>46</v>
      </c>
      <c r="E21" s="8">
        <v>126.9</v>
      </c>
      <c r="H21" s="8">
        <v>110</v>
      </c>
      <c r="I21" s="10">
        <f>E21/H21-1</f>
        <v>0.15363636363636379</v>
      </c>
      <c r="J21" s="13">
        <f>(E21/H21)^0.2-1</f>
        <v>2.8996238943622688E-2</v>
      </c>
    </row>
    <row r="22" spans="1:10">
      <c r="B22" s="4" t="s">
        <v>47</v>
      </c>
      <c r="E22" s="8">
        <v>251.9</v>
      </c>
      <c r="H22" s="8">
        <v>217.7</v>
      </c>
      <c r="I22" s="10">
        <f t="shared" ref="I21:I22" si="0">E22/H22-1</f>
        <v>0.15709692237023432</v>
      </c>
      <c r="J22" s="13">
        <f>(E22/H22)^0.2-1</f>
        <v>2.9612834789255471E-2</v>
      </c>
    </row>
    <row r="24" spans="1:10" ht="28">
      <c r="B24" s="3" t="s">
        <v>33</v>
      </c>
      <c r="E24" s="2" t="s">
        <v>29</v>
      </c>
      <c r="H24" s="11" t="s">
        <v>36</v>
      </c>
      <c r="I24" s="12" t="s">
        <v>42</v>
      </c>
      <c r="J24" s="12" t="s">
        <v>43</v>
      </c>
    </row>
    <row r="25" spans="1:10">
      <c r="B25" s="4" t="s">
        <v>40</v>
      </c>
      <c r="C25" s="4"/>
      <c r="E25" s="8">
        <v>150.6</v>
      </c>
      <c r="H25" s="8">
        <v>124.5</v>
      </c>
      <c r="I25" s="10">
        <f>E25/H25-1</f>
        <v>0.2096385542168675</v>
      </c>
      <c r="J25" s="13">
        <f>(E25/H25)^0.2-1</f>
        <v>3.8798046108114548E-2</v>
      </c>
    </row>
    <row r="26" spans="1:10">
      <c r="B26" s="4" t="s">
        <v>38</v>
      </c>
      <c r="C26" s="4"/>
      <c r="E26" s="8">
        <v>146.5</v>
      </c>
      <c r="H26" s="8">
        <v>115</v>
      </c>
      <c r="I26" s="10">
        <f>E26/H26-1</f>
        <v>0.27391304347826084</v>
      </c>
      <c r="J26" s="13">
        <f>(E26/H26)^0.2-1</f>
        <v>4.9609993090887761E-2</v>
      </c>
    </row>
    <row r="27" spans="1:10">
      <c r="B27" s="4" t="s">
        <v>41</v>
      </c>
      <c r="C27" s="4"/>
      <c r="E27" s="8">
        <v>210.5</v>
      </c>
      <c r="H27" s="8">
        <v>159.19999999999999</v>
      </c>
      <c r="I27" s="10">
        <f>E27/H27-1</f>
        <v>0.32223618090452266</v>
      </c>
      <c r="J27" s="13">
        <f>(E27/H27)^0.2-1</f>
        <v>5.745478650095337E-2</v>
      </c>
    </row>
    <row r="28" spans="1:10">
      <c r="B28" s="4" t="s">
        <v>39</v>
      </c>
      <c r="C28" s="4"/>
      <c r="E28" s="8">
        <v>151.1</v>
      </c>
      <c r="H28" s="8">
        <v>110.5</v>
      </c>
      <c r="I28" s="10">
        <f>E28/H28-1</f>
        <v>0.36742081447963804</v>
      </c>
      <c r="J28" s="13">
        <f>(E28/H28)^0.2-1</f>
        <v>6.4585231872924531E-2</v>
      </c>
    </row>
  </sheetData>
  <sortState ref="A25:J28">
    <sortCondition ref="J25:J28"/>
  </sortState>
  <mergeCells count="2">
    <mergeCell ref="C3:E3"/>
    <mergeCell ref="F3:H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 v 2013</vt:lpstr>
    </vt:vector>
  </TitlesOfParts>
  <Company>Reckon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Latrémolière (Reckon)</dc:creator>
  <cp:lastModifiedBy>Franck Latrémolière (Reckon)</cp:lastModifiedBy>
  <dcterms:created xsi:type="dcterms:W3CDTF">2013-11-13T11:34:48Z</dcterms:created>
  <dcterms:modified xsi:type="dcterms:W3CDTF">2013-11-14T01:52:49Z</dcterms:modified>
</cp:coreProperties>
</file>